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2010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20" i="1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<sst xmlns="http://schemas.openxmlformats.org/spreadsheetml/2006/main" count="16" uniqueCount="12">
  <si>
    <t>Отчет № 7. 29.08.2016 17:23:43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</si>
  <si>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</si>
  <si>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Законодательного Собрания Свердловской области</t>
  </si>
  <si>
    <t>Ленинский (№ 9)</t>
  </si>
  <si>
    <t>По состоянию на 26.08.2016</t>
  </si>
  <si>
    <t>В руб.</t>
  </si>
  <si>
    <t>1</t>
  </si>
  <si>
    <t>1.</t>
  </si>
  <si>
    <t>2.</t>
  </si>
  <si>
    <t>3.</t>
  </si>
  <si>
    <t/>
  </si>
  <si>
    <t>4.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</si>
</sst>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topLeftCell="A18" workbookViewId="0"/>
  </sheetViews>
  <sheetFormatPr defaultRowHeight="14.4"/>
  <cols>
    <col min="1" max="1" width="5.5546875" customWidth="1"/>
    <col min="2" max="2" width="15.6640625" customWidth="1"/>
    <col min="3" max="4" width="15.109375" customWidth="1"/>
    <col min="5" max="5" width="12.777343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77734375" customWidth="1"/>
    <col min="12" max="12" width="15.109375" customWidth="1"/>
    <col min="13" max="13" width="21.88671875" customWidth="1"/>
    <col min="14" max="14" width="8.88671875" customWidth="1"/>
  </cols>
  <sheetData>
    <row r="1" spans="1:14" ht="14.4" customHeight="1">
      <c r="M1" s="1" t="s">
        <v>0</v>
      </c>
    </row>
    <row r="2" spans="1:14" ht="246.6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>
      <c r="M5" s="5" t="s">
        <v>4</v>
      </c>
    </row>
    <row r="6" spans="1:14">
      <c r="M6" s="5" t="s">
        <v>5</v>
      </c>
    </row>
    <row r="7" spans="1:14" ht="24" customHeight="1">
      <c r="A7" s="6" t="str">
        <f t="shared" ref="A7:A10" si="0">"№
п/п"</f>
        <v>№
п/п</v>
      </c>
      <c r="B7" s="6" t="str">
        <f t="shared" ref="B7:B10" si="1">"Фамилия, имя, отчество кандидата"</f>
        <v>Фамилия, имя, отчество кандидата</v>
      </c>
      <c r="C7" s="9" t="str">
        <f t="shared" ref="C7:G7" si="2">"Поступило средств"</f>
        <v>Поступило средств</v>
      </c>
      <c r="D7" s="10"/>
      <c r="E7" s="10"/>
      <c r="F7" s="10"/>
      <c r="G7" s="11"/>
      <c r="H7" s="9" t="str">
        <f t="shared" ref="H7:K7" si="3">"Израсходовано средств"</f>
        <v>Израсходовано средств</v>
      </c>
      <c r="I7" s="10"/>
      <c r="J7" s="10"/>
      <c r="K7" s="11"/>
      <c r="L7" s="9" t="str">
        <f t="shared" ref="L7:M7" si="4">"Возвращено средств"</f>
        <v>Возвращено средств</v>
      </c>
      <c r="M7" s="11"/>
    </row>
    <row r="8" spans="1:14" ht="51" customHeight="1">
      <c r="A8" s="7"/>
      <c r="B8" s="7"/>
      <c r="C8" s="6" t="str">
        <f t="shared" ref="C8:C10" si="5">"всего"</f>
        <v>всего</v>
      </c>
      <c r="D8" s="9" t="str">
        <f t="shared" ref="D8:G8" si="6">"из них"</f>
        <v>из них</v>
      </c>
      <c r="E8" s="10"/>
      <c r="F8" s="10"/>
      <c r="G8" s="11"/>
      <c r="H8" s="6" t="str">
        <f t="shared" ref="H8:H10" si="7">"всего"</f>
        <v>всего</v>
      </c>
      <c r="I8" s="9" t="str">
        <f t="shared" ref="I8:K8" si="8">"из них финансовые операции по расходованию средств на сумму, превышающую 4 000 тыс. рублей"</f>
        <v>из них финансовые операции по расходованию средств на сумму, превышающую 4 000 тыс. рублей</v>
      </c>
      <c r="J8" s="10"/>
      <c r="K8" s="11"/>
      <c r="L8" s="6" t="str">
        <f t="shared" ref="L8:L10" si="9">"сумма, руб."</f>
        <v>сумма, руб.</v>
      </c>
      <c r="M8" s="6" t="str">
        <f t="shared" ref="M8:M10" si="10">"основание возврата"</f>
        <v>основание возврата</v>
      </c>
      <c r="N8" s="4"/>
    </row>
    <row r="9" spans="1:14" ht="67.95" customHeight="1">
      <c r="A9" s="7"/>
      <c r="B9" s="7"/>
      <c r="C9" s="7"/>
      <c r="D9" s="9" t="str">
        <f t="shared" ref="D9:E9" si="11">"пожертвования от юридических лиц на сумму, превышающую  500 тыс. рублей"</f>
        <v>пожертвования от юридических лиц на сумму, превышающую  500 тыс. рублей</v>
      </c>
      <c r="E9" s="11"/>
      <c r="F9" s="9" t="str">
        <f t="shared" ref="F9:G9" si="12">"пожертвования от граждан на сумму, превышающую  4 тыс. рублей"</f>
        <v>пожертвования от граждан на сумму, превышающую  4 тыс. рублей</v>
      </c>
      <c r="G9" s="11"/>
      <c r="H9" s="7"/>
      <c r="I9" s="6" t="str">
        <f t="shared" ref="I9:I10" si="13">"дата операции"</f>
        <v>дата операции</v>
      </c>
      <c r="J9" s="6" t="str">
        <f t="shared" ref="J9:J10" si="14">"сумма, руб."</f>
        <v>сумма, руб.</v>
      </c>
      <c r="K9" s="6" t="str">
        <f t="shared" ref="K9:K10" si="15">"назначение платежа"</f>
        <v>назначение платежа</v>
      </c>
      <c r="L9" s="7"/>
      <c r="M9" s="7"/>
      <c r="N9" s="4"/>
    </row>
    <row r="10" spans="1:14" ht="57.6" customHeight="1">
      <c r="A10" s="8"/>
      <c r="B10" s="8"/>
      <c r="C10" s="8"/>
      <c r="D10" s="12" t="str">
        <f>"сумма, руб."</f>
        <v>сумма, руб.</v>
      </c>
      <c r="E10" s="12" t="str">
        <f>"наименование юридического лица"</f>
        <v>наименование юридического лица</v>
      </c>
      <c r="F10" s="12" t="str">
        <f>"сумма, руб."</f>
        <v>сумма, руб.</v>
      </c>
      <c r="G10" s="12" t="str">
        <f>"кол-во граждан"</f>
        <v>кол-во граждан</v>
      </c>
      <c r="H10" s="8"/>
      <c r="I10" s="8"/>
      <c r="J10" s="8"/>
      <c r="K10" s="8"/>
      <c r="L10" s="8"/>
      <c r="M10" s="8"/>
      <c r="N10" s="4"/>
    </row>
    <row r="11" spans="1:14">
      <c r="A11" s="14" t="s">
        <v>6</v>
      </c>
      <c r="B11" s="12" t="str">
        <f>"2"</f>
        <v>2</v>
      </c>
      <c r="C11" s="12" t="str">
        <f>"3"</f>
        <v>3</v>
      </c>
      <c r="D11" s="12" t="str">
        <f>"4"</f>
        <v>4</v>
      </c>
      <c r="E11" s="12" t="str">
        <f>"5"</f>
        <v>5</v>
      </c>
      <c r="F11" s="12" t="str">
        <f>"6"</f>
        <v>6</v>
      </c>
      <c r="G11" s="12" t="str">
        <f>"7"</f>
        <v>7</v>
      </c>
      <c r="H11" s="12" t="str">
        <f>"8"</f>
        <v>8</v>
      </c>
      <c r="I11" s="12" t="str">
        <f>"9"</f>
        <v>9</v>
      </c>
      <c r="J11" s="12" t="str">
        <f>"10"</f>
        <v>10</v>
      </c>
      <c r="K11" s="12" t="str">
        <f>"11"</f>
        <v>11</v>
      </c>
      <c r="L11" s="12" t="str">
        <f>"12"</f>
        <v>12</v>
      </c>
      <c r="M11" s="12" t="str">
        <f>"13"</f>
        <v>13</v>
      </c>
      <c r="N11" s="4"/>
    </row>
    <row r="12" spans="1:14" ht="43.2" customHeight="1">
      <c r="A12" s="15" t="s">
        <v>7</v>
      </c>
      <c r="B12" s="16" t="str">
        <f>"Жуковский Алексей Сергеевич"</f>
        <v>Жуковский Алексей Сергеевич</v>
      </c>
      <c r="C12" s="17">
        <v>15000</v>
      </c>
      <c r="D12" s="17"/>
      <c r="E12" s="16" t="str">
        <f>""</f>
        <v/>
      </c>
      <c r="F12" s="17">
        <v>7500</v>
      </c>
      <c r="G12" s="18">
        <v>1</v>
      </c>
      <c r="H12" s="17">
        <v>1500</v>
      </c>
      <c r="I12" s="19"/>
      <c r="J12" s="17"/>
      <c r="K12" s="16" t="str">
        <f>""</f>
        <v/>
      </c>
      <c r="L12" s="17"/>
      <c r="M12" s="16" t="str">
        <f>""</f>
        <v/>
      </c>
      <c r="N12" s="13"/>
    </row>
    <row r="13" spans="1:14" ht="43.2" customHeight="1">
      <c r="A13" s="15" t="s">
        <v>8</v>
      </c>
      <c r="B13" s="16" t="str">
        <f>"Коньков Владимир Андреевич"</f>
        <v>Коньков Владимир Андреевич</v>
      </c>
      <c r="C13" s="17">
        <v>2000000</v>
      </c>
      <c r="D13" s="17"/>
      <c r="E13" s="16" t="str">
        <f>""</f>
        <v/>
      </c>
      <c r="F13" s="17"/>
      <c r="G13" s="18"/>
      <c r="H13" s="17">
        <v>1729728</v>
      </c>
      <c r="I13" s="19"/>
      <c r="J13" s="17"/>
      <c r="K13" s="16" t="str">
        <f>""</f>
        <v/>
      </c>
      <c r="L13" s="17"/>
      <c r="M13" s="16" t="str">
        <f>""</f>
        <v/>
      </c>
      <c r="N13" s="13"/>
    </row>
    <row r="14" spans="1:14" ht="57.6" customHeight="1">
      <c r="A14" s="15" t="s">
        <v>9</v>
      </c>
      <c r="B14" s="16" t="str">
        <f>"Кузнецова Наталья Сергеевна"</f>
        <v>Кузнецова Наталья Сергеевна</v>
      </c>
      <c r="C14" s="17"/>
      <c r="D14" s="17"/>
      <c r="E14" s="16" t="str">
        <f>""</f>
        <v/>
      </c>
      <c r="F14" s="17"/>
      <c r="G14" s="18"/>
      <c r="H14" s="17"/>
      <c r="I14" s="19"/>
      <c r="J14" s="17"/>
      <c r="K14" s="16" t="str">
        <f>""</f>
        <v/>
      </c>
      <c r="L14" s="17">
        <v>233.65</v>
      </c>
      <c r="M14" s="16" t="str">
        <f>"Пропорциональный возврат неизрасходованных средств кандидату"</f>
        <v>Пропорциональный возврат неизрасходованных средств кандидату</v>
      </c>
      <c r="N14" s="13"/>
    </row>
    <row r="15" spans="1:14" ht="57.6" customHeight="1">
      <c r="A15" s="15" t="s">
        <v>10</v>
      </c>
      <c r="B15" s="16" t="str">
        <f>""</f>
        <v/>
      </c>
      <c r="C15" s="17"/>
      <c r="D15" s="17"/>
      <c r="E15" s="16" t="str">
        <f>""</f>
        <v/>
      </c>
      <c r="F15" s="17"/>
      <c r="G15" s="18"/>
      <c r="H15" s="17"/>
      <c r="I15" s="19"/>
      <c r="J15" s="17"/>
      <c r="K15" s="16" t="str">
        <f>""</f>
        <v/>
      </c>
      <c r="L15" s="17">
        <v>175.25</v>
      </c>
      <c r="M15" s="16" t="str">
        <f>"Пропорциональный возврат неизрасходованных средств гражданину"</f>
        <v>Пропорциональный возврат неизрасходованных средств гражданину</v>
      </c>
      <c r="N15" s="13"/>
    </row>
    <row r="16" spans="1:14" ht="28.8" customHeight="1">
      <c r="A16" s="14" t="s">
        <v>10</v>
      </c>
      <c r="B16" s="20" t="str">
        <f>"Итого по кандидату"</f>
        <v>Итого по кандидату</v>
      </c>
      <c r="C16" s="21">
        <v>6300</v>
      </c>
      <c r="D16" s="21">
        <v>0</v>
      </c>
      <c r="E16" s="20" t="str">
        <f>""</f>
        <v/>
      </c>
      <c r="F16" s="21">
        <v>0</v>
      </c>
      <c r="G16" s="22"/>
      <c r="H16" s="21">
        <v>5891.1</v>
      </c>
      <c r="I16" s="23"/>
      <c r="J16" s="21">
        <v>0</v>
      </c>
      <c r="K16" s="20" t="str">
        <f>""</f>
        <v/>
      </c>
      <c r="L16" s="21">
        <v>408.9</v>
      </c>
      <c r="M16" s="20" t="str">
        <f>""</f>
        <v/>
      </c>
      <c r="N16" s="13"/>
    </row>
    <row r="17" spans="1:14" ht="86.4" customHeight="1">
      <c r="A17" s="15" t="s">
        <v>11</v>
      </c>
      <c r="B17" s="16" t="str">
        <f>"Марчевский Анатолий Павлович"</f>
        <v>Марчевский Анатолий Павлович</v>
      </c>
      <c r="C17" s="17"/>
      <c r="D17" s="17">
        <v>1500000</v>
      </c>
      <c r="E17" s="16" t="str">
        <f>"Общество с ограниченной ответственностью ""ЭКО-ПЕЧКА"""</f>
        <v>Общество с ограниченной ответственностью "ЭКО-ПЕЧКА"</v>
      </c>
      <c r="F17" s="17"/>
      <c r="G17" s="18"/>
      <c r="H17" s="17"/>
      <c r="I17" s="19"/>
      <c r="J17" s="17"/>
      <c r="K17" s="16" t="str">
        <f>""</f>
        <v/>
      </c>
      <c r="L17" s="17">
        <v>500000</v>
      </c>
      <c r="M17" s="16" t="str">
        <f>"Возврат средств ЮЛ, не указавшему все реквизиты платежа"</f>
        <v>Возврат средств ЮЛ, не указавшему все реквизиты платежа</v>
      </c>
      <c r="N17" s="13"/>
    </row>
    <row r="18" spans="1:14" ht="57.6" customHeight="1">
      <c r="A18" s="15" t="s">
        <v>10</v>
      </c>
      <c r="B18" s="16" t="str">
        <f>""</f>
        <v/>
      </c>
      <c r="C18" s="17"/>
      <c r="D18" s="17"/>
      <c r="E18" s="16" t="str">
        <f>""</f>
        <v/>
      </c>
      <c r="F18" s="17"/>
      <c r="G18" s="18"/>
      <c r="H18" s="17"/>
      <c r="I18" s="19"/>
      <c r="J18" s="17"/>
      <c r="K18" s="16" t="str">
        <f>""</f>
        <v/>
      </c>
      <c r="L18" s="17">
        <v>500000</v>
      </c>
      <c r="M18" s="16" t="str">
        <f>"Возврат средств ЮЛ, указавшему недостоверные сведения"</f>
        <v>Возврат средств ЮЛ, указавшему недостоверные сведения</v>
      </c>
      <c r="N18" s="13"/>
    </row>
    <row r="19" spans="1:14" ht="28.8" customHeight="1">
      <c r="A19" s="14" t="s">
        <v>10</v>
      </c>
      <c r="B19" s="20" t="str">
        <f>"Итого по кандидату"</f>
        <v>Итого по кандидату</v>
      </c>
      <c r="C19" s="21">
        <v>3007500</v>
      </c>
      <c r="D19" s="21">
        <v>1500000</v>
      </c>
      <c r="E19" s="20" t="str">
        <f>""</f>
        <v/>
      </c>
      <c r="F19" s="21">
        <v>0</v>
      </c>
      <c r="G19" s="22"/>
      <c r="H19" s="21">
        <v>1870856.36</v>
      </c>
      <c r="I19" s="23"/>
      <c r="J19" s="21">
        <v>0</v>
      </c>
      <c r="K19" s="20" t="str">
        <f>""</f>
        <v/>
      </c>
      <c r="L19" s="21">
        <v>1000000</v>
      </c>
      <c r="M19" s="20" t="str">
        <f>""</f>
        <v/>
      </c>
      <c r="N19" s="13"/>
    </row>
    <row r="20" spans="1:14">
      <c r="A20" s="14" t="s">
        <v>10</v>
      </c>
      <c r="B20" s="20" t="str">
        <f>"Итого"</f>
        <v>Итого</v>
      </c>
      <c r="C20" s="21">
        <v>5028800</v>
      </c>
      <c r="D20" s="21">
        <v>1500000</v>
      </c>
      <c r="E20" s="20" t="str">
        <f>""</f>
        <v/>
      </c>
      <c r="F20" s="21">
        <v>7500</v>
      </c>
      <c r="G20" s="22">
        <v>1</v>
      </c>
      <c r="H20" s="21">
        <v>3607975.46</v>
      </c>
      <c r="I20" s="23"/>
      <c r="J20" s="21">
        <v>0</v>
      </c>
      <c r="K20" s="20" t="str">
        <f>""</f>
        <v/>
      </c>
      <c r="L20" s="21">
        <v>1000408.9</v>
      </c>
      <c r="M20" s="20" t="str">
        <f>""</f>
        <v/>
      </c>
      <c r="N20" s="13"/>
    </row>
    <row r="21" spans="1:14">
      <c r="N21" s="13"/>
    </row>
  </sheetData>
  <mergeCells count="19"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2016-08-29T12:24:57Z</dcterms:created>
  <dcterms:modified xsi:type="dcterms:W3CDTF">2016-08-29T12:26:08Z</dcterms:modified>
</cp:coreProperties>
</file>